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6" name="ID_54F9FCD46B504131AA342D848F4BA0F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191875" y="22136100"/>
          <a:ext cx="1449705" cy="1348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0B6F5561CE8649BB8D6028BBC5B1F5D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196320" y="18971260"/>
          <a:ext cx="1466215" cy="16802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B9F9D7A7261D4CDBBC7E5E2E312F5DE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373610" y="790575"/>
          <a:ext cx="1264285" cy="944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A37D5330A3BA4623A9B7EEA94D164F4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373610" y="1400175"/>
          <a:ext cx="1057910" cy="1236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E27AF4FAAD5C4F678120D94333FB02A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373610" y="2924175"/>
          <a:ext cx="565785" cy="13277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F25E14014A2F4731A2208D48FAA9FC5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373610" y="445770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C5E99C0C43BA4646BAEBD77606040E8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200765" y="53018690"/>
          <a:ext cx="1464310" cy="1037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5F32C02216504BF3A37B9AF6ED2EBEE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373610" y="3505200"/>
          <a:ext cx="880745" cy="12687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48B1C0AD946E430EA5A0B7A197B5F8B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628370" y="10215245"/>
          <a:ext cx="507365" cy="404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9537921BDCB745C580642EB6B829B3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234420" y="22673310"/>
          <a:ext cx="1471295" cy="1125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23724035BBF64962927CAE07E73E7FF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628370" y="9738995"/>
          <a:ext cx="507365" cy="404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5D73B7DAAEE7469BAF1AF1D343449F4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327130" y="25782905"/>
          <a:ext cx="1289050" cy="12274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508732B3D8744735B4F98AFF34F000F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258550" y="28523565"/>
          <a:ext cx="1336040" cy="1028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11936D1984204135884C87E4F42C0B6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184890" y="34793555"/>
          <a:ext cx="1503045" cy="10299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22A39C9F8A2C46969D607A54A9A8873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1244580" y="38501320"/>
          <a:ext cx="1409065" cy="934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9D228F4CD7D8468D9E88C70F101CED8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373610" y="10727055"/>
          <a:ext cx="1302385" cy="1299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87519E95D5C04B449EB30F8C8B59202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313795" y="49018190"/>
          <a:ext cx="1230630" cy="2546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C6D26159FD2E4F848B31F663B86D224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176635" y="55499635"/>
          <a:ext cx="1499870" cy="1310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AA82A2578BA44A4DAC2B82DCEFF1625C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1232515" y="57316370"/>
          <a:ext cx="1398905" cy="1146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57B357811C5C4634BA052DD04EECE23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1195685" y="60372625"/>
          <a:ext cx="1360805" cy="10299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3E35185A29E146E28C7B161E6895238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1172825" y="63583820"/>
          <a:ext cx="1494155" cy="925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C0A1596E19F5443DA53C7B31D0277DE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174095" y="65354835"/>
          <a:ext cx="1440180" cy="965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93C32B18E6EF43B1A31914AB6F21812B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73610" y="15727680"/>
          <a:ext cx="981710" cy="130238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<sst xmlns="http://schemas.openxmlformats.org/spreadsheetml/2006/main" count="123" uniqueCount="71">
  <si>
    <t>定制家具详细配置技术清单</t>
  </si>
  <si>
    <t>项目名称：夹江年画研学基地项目</t>
  </si>
  <si>
    <t>序号</t>
  </si>
  <si>
    <t>材料（设备）名称</t>
  </si>
  <si>
    <t>技术标准</t>
  </si>
  <si>
    <t>计量单位</t>
  </si>
  <si>
    <t>数量</t>
  </si>
  <si>
    <t>备注</t>
  </si>
  <si>
    <t>长条桌</t>
  </si>
  <si>
    <t>1、尺寸：2400*400*1100
2、材质：1、基材：采用优质实木多层板，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</si>
  <si>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张</t>
  </si>
  <si>
    <t>款式如图颜色黑色</t>
  </si>
  <si>
    <t>展柜</t>
  </si>
  <si>
    <t>1、尺寸：1260*600*450
2、材质：1、基材：脚架采用优质实木，展示区为优质实木多层板，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</si>
  <si>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组</t>
  </si>
  <si>
    <t>展台</t>
  </si>
  <si>
    <t>1、尺寸：1260*400*750
2、材质：1、基材：采用优质实木多层板，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</si>
  <si>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个</t>
  </si>
  <si>
    <t>展架</t>
  </si>
  <si>
    <t>1、尺寸：400*400*1150
400*400*950
2、材质：1、基材：采用优质实木多层板，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</si>
  <si>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套</t>
  </si>
  <si>
    <t>1、尺寸：1400*550*3000
2、材质：1、基材：采用优质实木多层板，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中性盐雾试验（NSS）法。颜色和展厅协调。</t>
  </si>
  <si>
    <t>电视</t>
  </si>
  <si>
    <t>1、尺寸：100寸
2、分辨率：3840*2160，刷频率：288HZ，内存：储存内存128GB，运行内存4GB，接口：USB接口3.0：1个，USB接口2.0：1个，HDMI2.1接口≥3个，能耗等级：一级能耗。可同时支持有线/无线连接。</t>
  </si>
  <si>
    <t>台</t>
  </si>
  <si>
    <t>挂墙</t>
  </si>
  <si>
    <t>工作桌</t>
  </si>
  <si>
    <t>1、尺寸：桌1750*800*750
柜450*450*500
2、材质：1、基材：脚架采用优质实木，桌面为优质实木多层板，桌面厚度≥8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</si>
  <si>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款式如图，封闭漆</t>
  </si>
  <si>
    <t>工作椅</t>
  </si>
  <si>
    <t>1、尺寸：440*350*610
2、材质：1、基材：采用优质实木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</si>
  <si>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把</t>
  </si>
  <si>
    <t>款式如图</t>
  </si>
  <si>
    <t>茶桌</t>
  </si>
  <si>
    <t>1、尺寸：2500*1000*750
2、材质：1、基材：脚架采用优质实木，桌面为优质实木多层板，桌面厚度≥4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</si>
  <si>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款式如图，开放漆</t>
  </si>
  <si>
    <t>茶椅</t>
  </si>
  <si>
    <t>1、尺寸：680*560*980
2、材质：1、基材：采用优质实木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</si>
  <si>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1、尺寸：桌2400*700*750
柜1200*700*500
2、材质：1、基材为优质实木多层板，桌面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</si>
  <si>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工作椅子</t>
  </si>
  <si>
    <t>1、尺寸：480*420*775
2、材质：1、基材：采用优质实木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</si>
  <si>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雕版拓印桌</t>
  </si>
  <si>
    <t>1、尺寸：2400*1200*750
2、材质：1、基脚架采用优质实木，桌面为优质实木多层板，加厚桌面≥4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</si>
  <si>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椅子</t>
  </si>
  <si>
    <t>1、尺寸：直径300*450高
2、材质：1、基材：采用优质实木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</si>
  <si>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可移动电视</t>
  </si>
  <si>
    <t>1、尺寸：75寸
2、刷频率：144HZ，内存：储存内存64GB，运行内存4GB，接口：USB接口≥2个，HDMI接口≥2个，能耗等级：一级能耗。可同时支持有线/无线连接。</t>
  </si>
  <si>
    <t>收银台</t>
  </si>
  <si>
    <t>1、尺寸：1600*1400*600*1150
2、材质：2、材质：1、基材：采用优质实木多层板，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
4.台面选用优质大理石，表面光滑无凸起。</t>
  </si>
  <si>
    <t>中岛置物架（带抽屉）</t>
  </si>
  <si>
    <t>1、尺寸：2000*800*800，1200*400*300
2、材质：1、基材：采用优质实木多层板，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</si>
  <si>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桌子</t>
  </si>
  <si>
    <t>1、尺寸：2400*1200*750，六腿单侧三层款，可两张拼接，总长误差不超过20cm（不包括20cm）
2、材质：
1.E1级免漆板，厚度≥1.5cm，三聚氰胺树脂贴面。防火、防污、耐磨，甲醛释放含量≤0.9mg/L，达到E1级标准。
2.封边：选用优质PVC封边条，热熔胶进行机器自动粘合。采用环保胶粘剂。
3.五金件：优质五金配件。
4.优质碳素钢架，经过防锈耐腐蚀处理，表面光滑无毛边倒刺。</t>
  </si>
  <si>
    <t>桌子2</t>
  </si>
  <si>
    <t>1、尺寸：2400*1200*750，六腿单侧三层款，总长误差不超过20cm（不包括20cm）
2、材质：
1.E1级免漆板，厚度≥1.5cm，三聚氰胺树脂贴面。防火、防污、耐磨，甲醛释放含量≤0.9mg/L，达到E1级标准。
2.封边：选用优质PVC封边条，热熔胶进行机器自动粘合。采用环保胶粘剂。
3.五金件：优质五金配件。
4.优质碳素钢架，经过防锈耐腐蚀处理，表面光滑无毛边倒刺。</t>
  </si>
  <si>
    <t>1、尺寸：4500*900*750
2、材质：1、脚架采用优质实木，桌面为优质实木多层板，厚度≥8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</si>
  <si>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1、尺寸：520*520*750
2、材质：1、基材：采用优质实木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</si>
  <si>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沙发茶几</t>
  </si>
  <si>
    <t>1、尺寸：长2.8米
2、材质：沙发框架选用优质实木，所有木材均经过防虫防潮处理，表面光滑无虫蛀无倒刺。环保净味油漆，游离甲醛释放量小于1.5mg/L，有害物质排放符合国家GB18584-2601标准。
3、选用优质面料，耐磨性能高，经液态浸色及防潮、防污、防静电等工艺处理，表面光泽度好，透气性强，弹力好韧性强。
座面内部填充物：优质高密度海绵，色泽、裂缝、两侧表皮、污染未见缺陷，无刺激性气味；</t>
  </si>
  <si>
    <t>款式如图，茶几改成木制</t>
  </si>
  <si>
    <t>边柜</t>
  </si>
  <si>
    <t>1、尺寸：400*1300*750
400*1700*900
2、材质：1、基材：采用优质实木，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</si>
  <si>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衣柜</t>
  </si>
  <si>
    <t>1、尺寸：2600*600*2600
2、材质：1、基材：采用优质实木多层板，厚度≥1.5cm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</si>
  <si>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办公桌</t>
  </si>
  <si>
    <t>1、尺寸：1260*600*760
2、材质：
1.E1级免漆板，厚度≥1.5cm，三聚氰胺树脂贴面。防火、防污、耐磨，甲醛释放含量≤0.9mg/L，达到E1级标准。
2.封边：选用优质PVC封边条，热熔胶进行机器自动粘合。采用环保胶粘剂。
3.五金件：优质五金配件。</t>
  </si>
  <si>
    <t>1、尺寸：610*590*1000
2、材质：1.面料：优质网面，柔软而富于韧性，厚度适中，基材：优质实木，采用38#以上密度PU成型发泡海绵，软硬适中，回弹性能好，，根据人体工学原理设计，坐感舒适，保证光亮平整，耐磨耐压耐高温，可长期保持表面效果，有害物质排放符合国家GB18584-2601标准。弓形脚架。</t>
  </si>
  <si>
    <t>隔板</t>
  </si>
  <si>
    <t>1、尺寸：1200*300*30
2、材质：1、基材：采用优质实木，木材含水率检测合格，甲醛释放量≤0.1㎎/L，木制件外观要求检测合格，漆膜外观无褪色、掉色现象，涂层不应有皱皮、发粘或漏漆现象，涂层应平整光滑、清晰、无明显粒子、涨边现象，漆膜理化性能（漆膜附着力不低于3级、抗冲击力不低于3级、耐干热不低于3级，耐湿热不低于3级）符合标准。检验依据为GB/T3324-2017木家具通用技术条件。
2、油漆：采用水性油漆，VOC含量≤105g/L，甲醛含量≤15mg/kg，苯系物总和含量（限苯、甲苯、乙苯、二甲苯）未检出（检出限≤50mg/kg），在容器中搅拌后均匀无硬块；检验依据为 GB/T 23999-2609 室内装饰装修用水性木器涂料。
3、五金件：采用优质五金配件，中性盐雾试验（NSS）连续喷雾≥18h，镀（涂）层对基体的保护等级≥10级，镀（涂）层本身耐腐蚀等级≥10级；检验依据为QB/T 3832-1999 轻工产品金属镀层腐蚀试验结果的评价、QB/T 3826-1999轻工产品金属镀层和化学处理层的耐腐蚀试验方法 中性盐雾试验（NSS）法。</t>
  </si>
  <si>
    <t>洗手台</t>
  </si>
  <si>
    <t>1、尺寸：600*300*800
2、框架为实木框架，木材含水率10-12%，无虫蚀、腐朽材，木材经四面刨光处理，结合部位无松动。
3、洗手池为优质石材，无裂缝。
4、优质五金配件，配水龙头。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</si>
</sst>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8">
    <font>
      <sz val="11"/>
      <color theme="1"/>
      <name val="宋体"/>
      <charset val="134"/>
      <scheme val="minor"/>
    </font>
    <font>
      <b/>
      <sz val="12"/>
      <color theme="1"/>
      <name val="仿宋"/>
      <charset val="134"/>
    </font>
    <font>
      <b/>
      <sz val="16"/>
      <name val="仿宋"/>
      <charset val="134"/>
    </font>
    <font>
      <sz val="20"/>
      <color theme="1"/>
      <name val="仿宋"/>
      <charset val="134"/>
    </font>
    <font>
      <sz val="10"/>
      <color theme="1"/>
      <name val="仿宋"/>
      <charset val="134"/>
    </font>
    <font>
      <b/>
      <sz val="14"/>
      <name val="宋体"/>
      <charset val="134"/>
    </font>
    <font>
      <sz val="11"/>
      <name val="宋体"/>
      <charset val="134"/>
    </font>
    <font>
      <sz val="11"/>
      <color theme="1"/>
      <name val="宋体"/>
      <charset val="134"/>
    </font>
    <font>
      <sz val="11"/>
      <color rgb="FFFF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5" fillId="0" borderId="6" applyNumberFormat="0" applyFill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8" applyNumberFormat="0" applyAlignment="0" applyProtection="0">
      <alignment vertical="center"/>
    </xf>
    <xf numFmtId="0" fontId="18" fillId="4" borderId="9" applyNumberFormat="0" applyAlignment="0" applyProtection="0">
      <alignment vertical="center"/>
    </xf>
    <xf numFmtId="0" fontId="19" fillId="4" borderId="8" applyNumberFormat="0" applyAlignment="0" applyProtection="0">
      <alignment vertical="center"/>
    </xf>
    <xf numFmtId="0" fontId="20" fillId="5" borderId="10" applyNumberFormat="0" applyAlignment="0" applyProtection="0">
      <alignment vertical="center"/>
    </xf>
    <xf numFmtId="0" fontId="21" fillId="0" borderId="11" applyNumberFormat="0" applyFill="0" applyAlignment="0" applyProtection="0">
      <alignment vertical="center"/>
    </xf>
    <xf numFmtId="0" fontId="22" fillId="0" borderId="12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</cellStyleXfs>
  <cellXfs count="17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left" vertical="center" wrapText="1"/>
    </xf>
    <xf numFmtId="176" fontId="2" fillId="0" borderId="0" xfId="0" applyNumberFormat="1" applyFont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176" fontId="6" fillId="0" borderId="4" xfId="0" applyNumberFormat="1" applyFont="1" applyBorder="1" applyAlignment="1">
      <alignment horizontal="left" vertical="center" wrapText="1"/>
    </xf>
    <xf numFmtId="0" fontId="7" fillId="0" borderId="4" xfId="0" applyFont="1" applyBorder="1" applyAlignment="1">
      <alignment horizontal="center" vertical="center" wrapText="1"/>
    </xf>
    <xf numFmtId="176" fontId="6" fillId="0" borderId="4" xfId="0" applyNumberFormat="1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7.png"/><Relationship Id="rId8" Type="http://schemas.openxmlformats.org/officeDocument/2006/relationships/image" Target="media/image16.png"/><Relationship Id="rId7" Type="http://schemas.openxmlformats.org/officeDocument/2006/relationships/image" Target="media/image15.png"/><Relationship Id="rId6" Type="http://schemas.openxmlformats.org/officeDocument/2006/relationships/image" Target="media/image4.png"/><Relationship Id="rId5" Type="http://schemas.openxmlformats.org/officeDocument/2006/relationships/image" Target="media/image14.png"/><Relationship Id="rId4" Type="http://schemas.openxmlformats.org/officeDocument/2006/relationships/image" Target="media/image13.png"/><Relationship Id="rId3" Type="http://schemas.openxmlformats.org/officeDocument/2006/relationships/image" Target="media/image12.png"/><Relationship Id="rId20" Type="http://schemas.openxmlformats.org/officeDocument/2006/relationships/image" Target="media/image28.png"/><Relationship Id="rId2" Type="http://schemas.openxmlformats.org/officeDocument/2006/relationships/image" Target="media/image11.png"/><Relationship Id="rId19" Type="http://schemas.openxmlformats.org/officeDocument/2006/relationships/image" Target="media/image27.png"/><Relationship Id="rId18" Type="http://schemas.openxmlformats.org/officeDocument/2006/relationships/image" Target="media/image26.png"/><Relationship Id="rId17" Type="http://schemas.openxmlformats.org/officeDocument/2006/relationships/image" Target="media/image25.png"/><Relationship Id="rId16" Type="http://schemas.openxmlformats.org/officeDocument/2006/relationships/image" Target="media/image24.png"/><Relationship Id="rId15" Type="http://schemas.openxmlformats.org/officeDocument/2006/relationships/image" Target="media/image23.png"/><Relationship Id="rId14" Type="http://schemas.openxmlformats.org/officeDocument/2006/relationships/image" Target="media/image22.png"/><Relationship Id="rId13" Type="http://schemas.openxmlformats.org/officeDocument/2006/relationships/image" Target="media/image21.png"/><Relationship Id="rId12" Type="http://schemas.openxmlformats.org/officeDocument/2006/relationships/image" Target="media/image20.png"/><Relationship Id="rId11" Type="http://schemas.openxmlformats.org/officeDocument/2006/relationships/image" Target="media/image19.png"/><Relationship Id="rId10" Type="http://schemas.openxmlformats.org/officeDocument/2006/relationships/image" Target="media/image18.png"/><Relationship Id="rId1" Type="http://schemas.openxmlformats.org/officeDocument/2006/relationships/image" Target="media/image10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71755</xdr:colOff>
      <xdr:row>4</xdr:row>
      <xdr:rowOff>123825</xdr:rowOff>
    </xdr:from>
    <xdr:to>
      <xdr:col>5</xdr:col>
      <xdr:colOff>906145</xdr:colOff>
      <xdr:row>4</xdr:row>
      <xdr:rowOff>838200</xdr:rowOff>
    </xdr:to>
    <xdr:pic>
      <xdr:nvPicPr>
        <xdr:cNvPr id="5" name="ID_8198C2A9BC4745309666B8B14726006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06385" y="3765550"/>
          <a:ext cx="83439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1009650</xdr:colOff>
      <xdr:row>4</xdr:row>
      <xdr:rowOff>69215</xdr:rowOff>
    </xdr:from>
    <xdr:to>
      <xdr:col>5</xdr:col>
      <xdr:colOff>1759585</xdr:colOff>
      <xdr:row>4</xdr:row>
      <xdr:rowOff>854075</xdr:rowOff>
    </xdr:to>
    <xdr:pic>
      <xdr:nvPicPr>
        <xdr:cNvPr id="6" name="ID_634ABBCC7FEC49A5A05B19BF245BD8F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844280" y="3710940"/>
          <a:ext cx="749935" cy="784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238760</xdr:colOff>
      <xdr:row>21</xdr:row>
      <xdr:rowOff>837565</xdr:rowOff>
    </xdr:from>
    <xdr:to>
      <xdr:col>5</xdr:col>
      <xdr:colOff>1592580</xdr:colOff>
      <xdr:row>21</xdr:row>
      <xdr:rowOff>1718945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073390" y="49862740"/>
          <a:ext cx="1353820" cy="881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31115</xdr:colOff>
      <xdr:row>23</xdr:row>
      <xdr:rowOff>903605</xdr:rowOff>
    </xdr:from>
    <xdr:to>
      <xdr:col>5</xdr:col>
      <xdr:colOff>1686560</xdr:colOff>
      <xdr:row>23</xdr:row>
      <xdr:rowOff>1986915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865745" y="54615080"/>
          <a:ext cx="1655445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337820</xdr:colOff>
      <xdr:row>15</xdr:row>
      <xdr:rowOff>1219200</xdr:rowOff>
    </xdr:from>
    <xdr:to>
      <xdr:col>5</xdr:col>
      <xdr:colOff>1480820</xdr:colOff>
      <xdr:row>15</xdr:row>
      <xdr:rowOff>2276475</xdr:rowOff>
    </xdr:to>
    <xdr:pic>
      <xdr:nvPicPr>
        <xdr:cNvPr id="9" name="ID_1540127EB00844DA8327AD056053699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172450" y="35715575"/>
          <a:ext cx="1143000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11546</xdr:colOff>
      <xdr:row>33</xdr:row>
      <xdr:rowOff>151827</xdr:rowOff>
    </xdr:from>
    <xdr:to>
      <xdr:col>5</xdr:col>
      <xdr:colOff>1762819</xdr:colOff>
      <xdr:row>33</xdr:row>
      <xdr:rowOff>1802570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46060" y="79085440"/>
          <a:ext cx="1751330" cy="1650365"/>
        </a:xfrm>
        <a:prstGeom prst="rect">
          <a:avLst/>
        </a:prstGeom>
      </xdr:spPr>
    </xdr:pic>
    <xdr:clientData/>
  </xdr:twoCellAnchor>
  <xdr:twoCellAnchor editAs="oneCell">
    <xdr:from>
      <xdr:col>5</xdr:col>
      <xdr:colOff>65405</xdr:colOff>
      <xdr:row>32</xdr:row>
      <xdr:rowOff>817880</xdr:rowOff>
    </xdr:from>
    <xdr:to>
      <xdr:col>5</xdr:col>
      <xdr:colOff>1851029</xdr:colOff>
      <xdr:row>32</xdr:row>
      <xdr:rowOff>1799244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00035" y="76855955"/>
          <a:ext cx="1785620" cy="981075"/>
        </a:xfrm>
        <a:prstGeom prst="rect">
          <a:avLst/>
        </a:prstGeom>
      </xdr:spPr>
    </xdr:pic>
    <xdr:clientData/>
  </xdr:twoCellAnchor>
  <xdr:twoCellAnchor editAs="oneCell">
    <xdr:from>
      <xdr:col>5</xdr:col>
      <xdr:colOff>201295</xdr:colOff>
      <xdr:row>20</xdr:row>
      <xdr:rowOff>1589405</xdr:rowOff>
    </xdr:from>
    <xdr:to>
      <xdr:col>5</xdr:col>
      <xdr:colOff>1651635</xdr:colOff>
      <xdr:row>20</xdr:row>
      <xdr:rowOff>2931160</xdr:rowOff>
    </xdr:to>
    <xdr:pic>
      <xdr:nvPicPr>
        <xdr:cNvPr id="2" name="图片 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035925" y="47630080"/>
          <a:ext cx="1450340" cy="1341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203835</xdr:colOff>
      <xdr:row>20</xdr:row>
      <xdr:rowOff>263525</xdr:rowOff>
    </xdr:from>
    <xdr:to>
      <xdr:col>5</xdr:col>
      <xdr:colOff>1569720</xdr:colOff>
      <xdr:row>20</xdr:row>
      <xdr:rowOff>1200150</xdr:rowOff>
    </xdr:to>
    <xdr:pic>
      <xdr:nvPicPr>
        <xdr:cNvPr id="3" name="ID_8628F12743694F6DB774E52EB42408E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038465" y="46304200"/>
          <a:ext cx="136588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257810</xdr:colOff>
      <xdr:row>21</xdr:row>
      <xdr:rowOff>15875</xdr:rowOff>
    </xdr:from>
    <xdr:to>
      <xdr:col>5</xdr:col>
      <xdr:colOff>1596390</xdr:colOff>
      <xdr:row>21</xdr:row>
      <xdr:rowOff>873125</xdr:rowOff>
    </xdr:to>
    <xdr:pic>
      <xdr:nvPicPr>
        <xdr:cNvPr id="4" name="ID_0008FCCD0E624CB29468019247A622D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092440" y="49041050"/>
          <a:ext cx="1338580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176530</xdr:colOff>
      <xdr:row>23</xdr:row>
      <xdr:rowOff>8255</xdr:rowOff>
    </xdr:from>
    <xdr:to>
      <xdr:col>5</xdr:col>
      <xdr:colOff>1577340</xdr:colOff>
      <xdr:row>23</xdr:row>
      <xdr:rowOff>832485</xdr:rowOff>
    </xdr:to>
    <xdr:pic>
      <xdr:nvPicPr>
        <xdr:cNvPr id="11" name="ID_E4B525D6A1544072983D4BEECE6B063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011160" y="53719730"/>
          <a:ext cx="1400810" cy="8242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4"/>
  <sheetViews>
    <sheetView tabSelected="1" zoomScale="70" zoomScaleNormal="70" workbookViewId="0">
      <selection activeCell="L34" sqref="L34"/>
    </sheetView>
  </sheetViews>
  <sheetFormatPr defaultColWidth="9" defaultRowHeight="25.5" outlineLevelCol="6"/>
  <cols>
    <col min="1" max="1" width="5.63333333333333" style="2" customWidth="1"/>
    <col min="2" max="2" width="18.6333333333333" style="2" customWidth="1"/>
    <col min="3" max="3" width="61.6" style="3" customWidth="1"/>
    <col min="4" max="4" width="8.38333333333333" style="2" customWidth="1"/>
    <col min="5" max="5" width="8.56666666666667" style="4" customWidth="1"/>
    <col min="6" max="6" width="24.8166666666667" style="3" customWidth="1"/>
    <col min="7" max="7" width="9.275" style="5" customWidth="1"/>
    <col min="8" max="16384" width="9" style="6"/>
  </cols>
  <sheetData>
    <row r="1" s="1" customFormat="1" ht="18.75" spans="1:7">
      <c r="A1" s="7" t="s">
        <v>0</v>
      </c>
      <c r="B1" s="8"/>
      <c r="C1" s="8"/>
      <c r="D1" s="8"/>
      <c r="E1" s="8"/>
      <c r="F1" s="8"/>
      <c r="G1" s="9"/>
    </row>
    <row r="2" ht="13.5" spans="1:7">
      <c r="A2" s="10" t="s">
        <v>1</v>
      </c>
      <c r="B2" s="11"/>
      <c r="C2" s="10"/>
      <c r="D2" s="10"/>
      <c r="E2" s="12"/>
      <c r="F2" s="10"/>
      <c r="G2" s="13"/>
    </row>
    <row r="3" ht="13.5" spans="1:7">
      <c r="A3" s="11" t="s">
        <v>2</v>
      </c>
      <c r="B3" s="11" t="s">
        <v>3</v>
      </c>
      <c r="C3" s="11" t="s">
        <v>4</v>
      </c>
      <c r="D3" s="11" t="s">
        <v>5</v>
      </c>
      <c r="E3" s="14" t="s">
        <v>6</v>
      </c>
      <c r="F3" s="11" t="s">
        <v>7</v>
      </c>
      <c r="G3" s="13"/>
    </row>
    <row r="4" ht="241" customHeight="1" spans="1:7">
      <c r="A4" s="11">
        <v>1</v>
      </c>
      <c r="B4" s="11" t="s">
        <v>8</v>
      </c>
      <c r="C4" s="10" t="s">
        <v>9</v>
      </c>
      <c r="D4" s="15" t="s">
        <v>10</v>
      </c>
      <c r="E4" s="15">
        <v>1</v>
      </c>
      <c r="F4" s="10" t="str">
        <f>_xlfn.DISPIMG("ID_B9F9D7A7261D4CDBBC7E5E2E312F5DE6",1)</f>
        <v>=DISPIMG("ID_B9F9D7A7261D4CDBBC7E5E2E312F5DE6",1)</v>
      </c>
      <c r="G4" s="13" t="s">
        <v>11</v>
      </c>
    </row>
    <row r="5" ht="249" customHeight="1" spans="1:7">
      <c r="A5" s="11">
        <v>2</v>
      </c>
      <c r="B5" s="11" t="s">
        <v>12</v>
      </c>
      <c r="C5" s="10" t="s">
        <v>13</v>
      </c>
      <c r="D5" s="15" t="s">
        <v>14</v>
      </c>
      <c r="E5" s="15">
        <v>2</v>
      </c>
      <c r="F5" s="10"/>
      <c r="G5" s="16"/>
    </row>
    <row r="6" ht="237" customHeight="1" spans="1:7">
      <c r="A6" s="11">
        <v>3</v>
      </c>
      <c r="B6" s="11" t="s">
        <v>15</v>
      </c>
      <c r="C6" s="10" t="s">
        <v>16</v>
      </c>
      <c r="D6" s="15" t="s">
        <v>17</v>
      </c>
      <c r="E6" s="15">
        <v>4</v>
      </c>
      <c r="F6" s="10" t="str">
        <f>_xlfn.DISPIMG("ID_A37D5330A3BA4623A9B7EEA94D164F49",1)</f>
        <v>=DISPIMG("ID_A37D5330A3BA4623A9B7EEA94D164F49",1)</v>
      </c>
      <c r="G6" s="16"/>
    </row>
    <row r="7" ht="229.5" spans="1:7">
      <c r="A7" s="11">
        <v>4</v>
      </c>
      <c r="B7" s="11" t="s">
        <v>18</v>
      </c>
      <c r="C7" s="10" t="s">
        <v>19</v>
      </c>
      <c r="D7" s="15" t="s">
        <v>20</v>
      </c>
      <c r="E7" s="15">
        <v>2</v>
      </c>
      <c r="F7" s="10" t="str">
        <f>_xlfn.DISPIMG("ID_E27AF4FAAD5C4F678120D94333FB02A4",1)</f>
        <v>=DISPIMG("ID_E27AF4FAAD5C4F678120D94333FB02A4",1)</v>
      </c>
      <c r="G7" s="16"/>
    </row>
    <row r="8" ht="216" customHeight="1" spans="1:7">
      <c r="A8" s="11">
        <v>5</v>
      </c>
      <c r="B8" s="11" t="s">
        <v>12</v>
      </c>
      <c r="C8" s="10" t="s">
        <v>21</v>
      </c>
      <c r="D8" s="15" t="s">
        <v>17</v>
      </c>
      <c r="E8" s="15">
        <v>1</v>
      </c>
      <c r="F8" s="10" t="str">
        <f>_xlfn.DISPIMG("ID_5F32C02216504BF3A37B9AF6ED2EBEE4",1)</f>
        <v>=DISPIMG("ID_5F32C02216504BF3A37B9AF6ED2EBEE4",1)</v>
      </c>
      <c r="G8" s="16"/>
    </row>
    <row r="9" ht="76" customHeight="1" spans="1:7">
      <c r="A9" s="11">
        <v>6</v>
      </c>
      <c r="B9" s="11" t="s">
        <v>22</v>
      </c>
      <c r="C9" s="10" t="s">
        <v>23</v>
      </c>
      <c r="D9" s="15" t="s">
        <v>24</v>
      </c>
      <c r="E9" s="15">
        <v>1</v>
      </c>
      <c r="F9" s="15" t="str">
        <f>_xlfn.DISPIMG("ID_48B1C0AD946E430EA5A0B7A197B5F8B3",1)</f>
        <v>=DISPIMG("ID_48B1C0AD946E430EA5A0B7A197B5F8B3",1)</v>
      </c>
      <c r="G9" s="13" t="s">
        <v>25</v>
      </c>
    </row>
    <row r="10" ht="241" customHeight="1" spans="1:7">
      <c r="A10" s="11">
        <v>7</v>
      </c>
      <c r="B10" s="11" t="s">
        <v>26</v>
      </c>
      <c r="C10" s="10" t="s">
        <v>27</v>
      </c>
      <c r="D10" s="15" t="s">
        <v>10</v>
      </c>
      <c r="E10" s="15">
        <v>1</v>
      </c>
      <c r="F10" s="11" t="str">
        <f>_xlfn.DISPIMG("ID_F25E14014A2F4731A2208D48FAA9FC5D",1)</f>
        <v>=DISPIMG("ID_F25E14014A2F4731A2208D48FAA9FC5D",1)</v>
      </c>
      <c r="G10" s="13" t="s">
        <v>28</v>
      </c>
    </row>
    <row r="11" ht="227" customHeight="1" spans="1:7">
      <c r="A11" s="11">
        <v>8</v>
      </c>
      <c r="B11" s="11" t="s">
        <v>29</v>
      </c>
      <c r="C11" s="10" t="s">
        <v>30</v>
      </c>
      <c r="D11" s="15" t="s">
        <v>31</v>
      </c>
      <c r="E11" s="15">
        <v>1</v>
      </c>
      <c r="F11" s="11" t="str">
        <f>_xlfn.DISPIMG("ID_0B6F5561CE8649BB8D6028BBC5B1F5D2",1)</f>
        <v>=DISPIMG("ID_0B6F5561CE8649BB8D6028BBC5B1F5D2",1)</v>
      </c>
      <c r="G11" s="13" t="s">
        <v>32</v>
      </c>
    </row>
    <row r="12" ht="242" customHeight="1" spans="1:7">
      <c r="A12" s="11">
        <v>9</v>
      </c>
      <c r="B12" s="11" t="s">
        <v>33</v>
      </c>
      <c r="C12" s="10" t="s">
        <v>34</v>
      </c>
      <c r="D12" s="15" t="s">
        <v>10</v>
      </c>
      <c r="E12" s="15">
        <v>1</v>
      </c>
      <c r="F12" s="15" t="str">
        <f>_xlfn.DISPIMG("ID_54F9FCD46B504131AA342D848F4BA0F9",1)</f>
        <v>=DISPIMG("ID_54F9FCD46B504131AA342D848F4BA0F9",1)</v>
      </c>
      <c r="G12" s="13" t="s">
        <v>35</v>
      </c>
    </row>
    <row r="13" ht="221" customHeight="1" spans="1:7">
      <c r="A13" s="11">
        <v>10</v>
      </c>
      <c r="B13" s="11" t="s">
        <v>36</v>
      </c>
      <c r="C13" s="10" t="s">
        <v>37</v>
      </c>
      <c r="D13" s="15" t="s">
        <v>31</v>
      </c>
      <c r="E13" s="15">
        <v>6</v>
      </c>
      <c r="F13" s="15" t="str">
        <f>_xlfn.DISPIMG("ID_9537921BDCB745C580642EB6B829B311",1)</f>
        <v>=DISPIMG("ID_9537921BDCB745C580642EB6B829B311",1)</v>
      </c>
      <c r="G13" s="13" t="s">
        <v>32</v>
      </c>
    </row>
    <row r="14" ht="243" customHeight="1" spans="1:7">
      <c r="A14" s="11">
        <v>11</v>
      </c>
      <c r="B14" s="11" t="s">
        <v>26</v>
      </c>
      <c r="C14" s="10" t="s">
        <v>38</v>
      </c>
      <c r="D14" s="15" t="s">
        <v>10</v>
      </c>
      <c r="E14" s="15">
        <v>1</v>
      </c>
      <c r="F14" s="15" t="str">
        <f>_xlfn.DISPIMG("ID_5D73B7DAAEE7469BAF1AF1D343449F45",1)</f>
        <v>=DISPIMG("ID_5D73B7DAAEE7469BAF1AF1D343449F45",1)</v>
      </c>
      <c r="G14" s="13" t="s">
        <v>32</v>
      </c>
    </row>
    <row r="15" ht="248" customHeight="1" spans="1:7">
      <c r="A15" s="11">
        <v>12</v>
      </c>
      <c r="B15" s="11" t="s">
        <v>39</v>
      </c>
      <c r="C15" s="10" t="s">
        <v>40</v>
      </c>
      <c r="D15" s="15" t="s">
        <v>31</v>
      </c>
      <c r="E15" s="15">
        <v>2</v>
      </c>
      <c r="F15" s="15" t="str">
        <f>_xlfn.DISPIMG("ID_508732B3D8744735B4F98AFF34F000F4",1)</f>
        <v>=DISPIMG("ID_508732B3D8744735B4F98AFF34F000F4",1)</v>
      </c>
      <c r="G15" s="13" t="s">
        <v>32</v>
      </c>
    </row>
    <row r="16" ht="246" customHeight="1" spans="1:7">
      <c r="A16" s="11">
        <v>13</v>
      </c>
      <c r="B16" s="11" t="s">
        <v>41</v>
      </c>
      <c r="C16" s="10" t="s">
        <v>42</v>
      </c>
      <c r="D16" s="15" t="s">
        <v>10</v>
      </c>
      <c r="E16" s="15">
        <v>8</v>
      </c>
      <c r="F16" s="15"/>
      <c r="G16" s="13" t="s">
        <v>32</v>
      </c>
    </row>
    <row r="17" ht="233" customHeight="1" spans="1:7">
      <c r="A17" s="11">
        <v>14</v>
      </c>
      <c r="B17" s="11" t="s">
        <v>43</v>
      </c>
      <c r="C17" s="10" t="s">
        <v>44</v>
      </c>
      <c r="D17" s="15" t="s">
        <v>31</v>
      </c>
      <c r="E17" s="15">
        <v>48</v>
      </c>
      <c r="F17" s="15" t="str">
        <f>_xlfn.DISPIMG("ID_11936D1984204135884C87E4F42C0B6E",1)</f>
        <v>=DISPIMG("ID_11936D1984204135884C87E4F42C0B6E",1)</v>
      </c>
      <c r="G17" s="13" t="s">
        <v>32</v>
      </c>
    </row>
    <row r="18" ht="79" customHeight="1" spans="1:7">
      <c r="A18" s="11">
        <v>15</v>
      </c>
      <c r="B18" s="11" t="s">
        <v>45</v>
      </c>
      <c r="C18" s="10" t="s">
        <v>23</v>
      </c>
      <c r="D18" s="15" t="s">
        <v>20</v>
      </c>
      <c r="E18" s="15">
        <v>3</v>
      </c>
      <c r="F18" s="15" t="str">
        <f>_xlfn.DISPIMG("ID_23724035BBF64962927CAE07E73E7FF3",1)</f>
        <v>=DISPIMG("ID_23724035BBF64962927CAE07E73E7FF3",1)</v>
      </c>
      <c r="G18" s="13"/>
    </row>
    <row r="19" ht="87" customHeight="1" spans="1:7">
      <c r="A19" s="11">
        <v>16</v>
      </c>
      <c r="B19" s="11" t="s">
        <v>45</v>
      </c>
      <c r="C19" s="10" t="s">
        <v>46</v>
      </c>
      <c r="D19" s="15" t="s">
        <v>20</v>
      </c>
      <c r="E19" s="15">
        <v>1</v>
      </c>
      <c r="F19" s="15" t="str">
        <f>_xlfn.DISPIMG("ID_48B1C0AD946E430EA5A0B7A197B5F8B3",1)</f>
        <v>=DISPIMG("ID_48B1C0AD946E430EA5A0B7A197B5F8B3",1)</v>
      </c>
      <c r="G19" s="13"/>
    </row>
    <row r="20" ht="264" customHeight="1" spans="1:7">
      <c r="A20" s="11">
        <v>17</v>
      </c>
      <c r="B20" s="15" t="s">
        <v>47</v>
      </c>
      <c r="C20" s="10" t="s">
        <v>48</v>
      </c>
      <c r="D20" s="15" t="s">
        <v>10</v>
      </c>
      <c r="E20" s="15">
        <v>1</v>
      </c>
      <c r="F20" s="15" t="str">
        <f>_xlfn.DISPIMG("ID_22A39C9F8A2C46969D607A54A9A88732",1)</f>
        <v>=DISPIMG("ID_22A39C9F8A2C46969D607A54A9A88732",1)</v>
      </c>
      <c r="G20" s="13"/>
    </row>
    <row r="21" ht="235" customHeight="1" spans="1:7">
      <c r="A21" s="11">
        <v>18</v>
      </c>
      <c r="B21" s="15" t="s">
        <v>49</v>
      </c>
      <c r="C21" s="10" t="s">
        <v>50</v>
      </c>
      <c r="D21" s="15" t="s">
        <v>14</v>
      </c>
      <c r="E21" s="15">
        <v>1</v>
      </c>
      <c r="F21" s="15"/>
      <c r="G21" s="13"/>
    </row>
    <row r="22" ht="140" customHeight="1" spans="1:7">
      <c r="A22" s="11">
        <v>19</v>
      </c>
      <c r="B22" s="15" t="s">
        <v>51</v>
      </c>
      <c r="C22" s="10" t="s">
        <v>52</v>
      </c>
      <c r="D22" s="15" t="s">
        <v>14</v>
      </c>
      <c r="E22" s="15">
        <v>14</v>
      </c>
      <c r="F22" s="10"/>
      <c r="G22" s="13" t="s">
        <v>32</v>
      </c>
    </row>
    <row r="23" ht="229" customHeight="1" spans="1:7">
      <c r="A23" s="11">
        <v>20</v>
      </c>
      <c r="B23" s="15" t="s">
        <v>43</v>
      </c>
      <c r="C23" s="10" t="s">
        <v>44</v>
      </c>
      <c r="D23" s="15" t="s">
        <v>31</v>
      </c>
      <c r="E23" s="15">
        <v>84</v>
      </c>
      <c r="F23" s="10" t="str">
        <f>_xlfn.DISPIMG("ID_9D228F4CD7D8468D9E88C70F101CED8A",1)</f>
        <v>=DISPIMG("ID_9D228F4CD7D8468D9E88C70F101CED8A",1)</v>
      </c>
      <c r="G23" s="13" t="s">
        <v>32</v>
      </c>
    </row>
    <row r="24" ht="162" customHeight="1" spans="1:7">
      <c r="A24" s="11">
        <v>21</v>
      </c>
      <c r="B24" s="15" t="s">
        <v>53</v>
      </c>
      <c r="C24" s="10" t="s">
        <v>54</v>
      </c>
      <c r="D24" s="15" t="s">
        <v>14</v>
      </c>
      <c r="E24" s="15">
        <v>11</v>
      </c>
      <c r="F24" s="10"/>
      <c r="G24" s="13" t="s">
        <v>32</v>
      </c>
    </row>
    <row r="25" ht="231" customHeight="1" spans="1:7">
      <c r="A25" s="11">
        <v>22</v>
      </c>
      <c r="B25" s="15" t="s">
        <v>43</v>
      </c>
      <c r="C25" s="10" t="s">
        <v>44</v>
      </c>
      <c r="D25" s="15" t="s">
        <v>31</v>
      </c>
      <c r="E25" s="15">
        <v>66</v>
      </c>
      <c r="F25" s="15" t="str">
        <f>_xlfn.DISPIMG("ID_87519E95D5C04B449EB30F8C8B59202E",1)</f>
        <v>=DISPIMG("ID_87519E95D5C04B449EB30F8C8B59202E",1)</v>
      </c>
      <c r="G25" s="13" t="s">
        <v>32</v>
      </c>
    </row>
    <row r="26" ht="252" customHeight="1" spans="1:7">
      <c r="A26" s="11">
        <v>23</v>
      </c>
      <c r="B26" s="15" t="s">
        <v>33</v>
      </c>
      <c r="C26" s="10" t="s">
        <v>55</v>
      </c>
      <c r="D26" s="15" t="s">
        <v>10</v>
      </c>
      <c r="E26" s="15">
        <v>1</v>
      </c>
      <c r="F26" s="15" t="str">
        <f>_xlfn.DISPIMG("ID_C5E99C0C43BA4646BAEBD77606040E84",1)</f>
        <v>=DISPIMG("ID_C5E99C0C43BA4646BAEBD77606040E84",1)</v>
      </c>
      <c r="G26" s="13" t="s">
        <v>35</v>
      </c>
    </row>
    <row r="27" ht="241" customHeight="1" spans="1:7">
      <c r="A27" s="11">
        <v>24</v>
      </c>
      <c r="B27" s="15" t="s">
        <v>43</v>
      </c>
      <c r="C27" s="10" t="s">
        <v>56</v>
      </c>
      <c r="D27" s="15" t="s">
        <v>31</v>
      </c>
      <c r="E27" s="15">
        <v>9</v>
      </c>
      <c r="F27" s="15" t="str">
        <f>_xlfn.DISPIMG("ID_C6D26159FD2E4F848B31F663B86D2241",1)</f>
        <v>=DISPIMG("ID_C6D26159FD2E4F848B31F663B86D2241",1)</v>
      </c>
      <c r="G27" s="13" t="s">
        <v>32</v>
      </c>
    </row>
    <row r="28" ht="162" customHeight="1" spans="1:7">
      <c r="A28" s="11">
        <v>25</v>
      </c>
      <c r="B28" s="15" t="s">
        <v>57</v>
      </c>
      <c r="C28" s="10" t="s">
        <v>58</v>
      </c>
      <c r="D28" s="15" t="s">
        <v>20</v>
      </c>
      <c r="E28" s="15">
        <v>1</v>
      </c>
      <c r="F28" s="15" t="str">
        <f>_xlfn.DISPIMG("ID_AA82A2578BA44A4DAC2B82DCEFF1625C",1)</f>
        <v>=DISPIMG("ID_AA82A2578BA44A4DAC2B82DCEFF1625C",1)</v>
      </c>
      <c r="G28" s="13" t="s">
        <v>59</v>
      </c>
    </row>
    <row r="29" ht="266" customHeight="1" spans="1:7">
      <c r="A29" s="11">
        <v>26</v>
      </c>
      <c r="B29" s="15" t="s">
        <v>60</v>
      </c>
      <c r="C29" s="10" t="s">
        <v>61</v>
      </c>
      <c r="D29" s="15" t="s">
        <v>20</v>
      </c>
      <c r="E29" s="15">
        <v>1</v>
      </c>
      <c r="F29" s="15" t="str">
        <f>_xlfn.DISPIMG("ID_57B357811C5C4634BA052DD04EECE23F",1)</f>
        <v>=DISPIMG("ID_57B357811C5C4634BA052DD04EECE23F",1)</v>
      </c>
      <c r="G29" s="13" t="s">
        <v>32</v>
      </c>
    </row>
    <row r="30" ht="246" customHeight="1" spans="1:7">
      <c r="A30" s="11">
        <v>27</v>
      </c>
      <c r="B30" s="15" t="s">
        <v>62</v>
      </c>
      <c r="C30" s="10" t="s">
        <v>63</v>
      </c>
      <c r="D30" s="15" t="s">
        <v>14</v>
      </c>
      <c r="E30" s="15">
        <v>1</v>
      </c>
      <c r="F30" s="15" t="str">
        <f>_xlfn.DISPIMG("ID_3E35185A29E146E28C7B161E68952389",1)</f>
        <v>=DISPIMG("ID_3E35185A29E146E28C7B161E68952389",1)</v>
      </c>
      <c r="G30" s="13" t="s">
        <v>32</v>
      </c>
    </row>
    <row r="31" ht="102" customHeight="1" spans="1:7">
      <c r="A31" s="11">
        <v>28</v>
      </c>
      <c r="B31" s="15" t="s">
        <v>64</v>
      </c>
      <c r="C31" s="10" t="s">
        <v>65</v>
      </c>
      <c r="D31" s="15" t="s">
        <v>20</v>
      </c>
      <c r="E31" s="15">
        <v>1</v>
      </c>
      <c r="F31" s="15" t="str">
        <f>_xlfn.DISPIMG("ID_C0A1596E19F5443DA53C7B31D0277DE5",1)</f>
        <v>=DISPIMG("ID_C0A1596E19F5443DA53C7B31D0277DE5",1)</v>
      </c>
      <c r="G31" s="13" t="s">
        <v>32</v>
      </c>
    </row>
    <row r="32" ht="96" customHeight="1" spans="1:7">
      <c r="A32" s="11">
        <v>29</v>
      </c>
      <c r="B32" s="15" t="s">
        <v>43</v>
      </c>
      <c r="C32" s="10" t="s">
        <v>66</v>
      </c>
      <c r="D32" s="15" t="s">
        <v>31</v>
      </c>
      <c r="E32" s="15">
        <v>1</v>
      </c>
      <c r="F32" s="10" t="str">
        <f>_xlfn.DISPIMG("ID_93C32B18E6EF43B1A31914AB6F21812B",1)</f>
        <v>=DISPIMG("ID_93C32B18E6EF43B1A31914AB6F21812B",1)</v>
      </c>
      <c r="G32" s="13" t="s">
        <v>32</v>
      </c>
    </row>
    <row r="33" ht="228" customHeight="1" spans="1:7">
      <c r="A33" s="11">
        <v>30</v>
      </c>
      <c r="B33" s="15" t="s">
        <v>67</v>
      </c>
      <c r="C33" s="10" t="s">
        <v>68</v>
      </c>
      <c r="D33" s="15" t="s">
        <v>17</v>
      </c>
      <c r="E33" s="15">
        <v>1</v>
      </c>
      <c r="F33" s="10"/>
      <c r="G33" s="13"/>
    </row>
    <row r="34" ht="145" customHeight="1" spans="1:7">
      <c r="A34" s="11">
        <v>31</v>
      </c>
      <c r="B34" s="15" t="s">
        <v>69</v>
      </c>
      <c r="C34" s="10" t="s">
        <v>70</v>
      </c>
      <c r="D34" s="15" t="s">
        <v>20</v>
      </c>
      <c r="E34" s="15">
        <v>1</v>
      </c>
      <c r="F34" s="10"/>
      <c r="G34" s="13" t="s">
        <v>32</v>
      </c>
    </row>
  </sheetData>
  <mergeCells count="2">
    <mergeCell ref="A1:G1"/>
    <mergeCell ref="A2:E2"/>
  </mergeCells>
  <pageMargins left="0.75" right="0.75" top="1" bottom="1" header="0.5" footer="0.5"/>
  <pageSetup paperSize="9" scale="8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Shinelon</dc:creator>
  <cp:lastModifiedBy>WPS_1530062022</cp:lastModifiedBy>
  <dcterms:created xsi:type="dcterms:W3CDTF">2025-09-05T12:38:00Z</dcterms:created>
  <dcterms:modified xsi:type="dcterms:W3CDTF">2025-09-19T07:40:15Z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1674AAD7EA9A4966BD4C6B33C0A68A15_13</vt:lpwstr>
  </property>
  <property fmtid="{D5CDD505-2E9C-101B-9397-08002B2CF9AE}" pid="3" name="KSOProductBuildVer">
    <vt:lpwstr>2052-12.1.0.21915</vt:lpwstr>
  </property>
</Properties>
</file>